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год.отч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P40" i="1"/>
  <c r="P33"/>
  <c r="O33"/>
  <c r="Q30"/>
  <c r="Q29"/>
  <c r="Q28"/>
  <c r="Q27"/>
  <c r="Q24"/>
  <c r="P24"/>
  <c r="O24"/>
  <c r="Q23"/>
  <c r="Q22"/>
  <c r="Q21"/>
  <c r="Q20"/>
  <c r="Q19"/>
  <c r="Q15"/>
  <c r="P15"/>
  <c r="O15"/>
  <c r="R10"/>
  <c r="Q10"/>
  <c r="P10"/>
  <c r="O10"/>
  <c r="S6"/>
</calcChain>
</file>

<file path=xl/sharedStrings.xml><?xml version="1.0" encoding="utf-8"?>
<sst xmlns="http://schemas.openxmlformats.org/spreadsheetml/2006/main" count="82" uniqueCount="44">
  <si>
    <t>Отчет управляющей организации МУП ЖКУ р.п. Бисерть по обслуживанию жилфонда за 2014 г.</t>
  </si>
  <si>
    <t>ул. Чапаева д.8а</t>
  </si>
  <si>
    <t>Фонд</t>
  </si>
  <si>
    <t>тариф</t>
  </si>
  <si>
    <t>Остаток ден.средств оплаченных на 01.01.2014г.</t>
  </si>
  <si>
    <t>Оплата ден.средств с 01.01.14г.</t>
  </si>
  <si>
    <t>Расход ден.средств за 2014г.</t>
  </si>
  <si>
    <t>Остаток ден.средств на 01.01.2015г.</t>
  </si>
  <si>
    <t xml:space="preserve">Фонд капитального ремонта </t>
  </si>
  <si>
    <t>Оплата населения -  %</t>
  </si>
  <si>
    <t xml:space="preserve">                                               Фонд </t>
  </si>
  <si>
    <t>Начислено
за оказанные 
услуги,руб с ндс</t>
  </si>
  <si>
    <t>Оплачено
за оказанные
услуги руб</t>
  </si>
  <si>
    <t>Фактическая 
стоимость
оказанных услуг,руб.</t>
  </si>
  <si>
    <t>Оплачено
за оказанные
услуги, руб</t>
  </si>
  <si>
    <t>Фонд содержания и текущего ремонта,  S 830,9</t>
  </si>
  <si>
    <t>Оплата населения -  95%</t>
  </si>
  <si>
    <t xml:space="preserve">Фактическая стоимость выполненных работ и услуг </t>
  </si>
  <si>
    <t>Наименование услуги</t>
  </si>
  <si>
    <t>План за 2014г.</t>
  </si>
  <si>
    <t>1) работы, необходимые для содержания несущих контструкций (фундаментов, подвалов, стен, колонн и столбов, перекрытий, балок, крыш, лестниц) и не несущих (фасадов, перегородок, внутренней отделки, полов) многоквартирных домов;</t>
  </si>
  <si>
    <t xml:space="preserve">а) проведение работ необходимых для поддержания эксплутационных качеств строительных коннструкций </t>
  </si>
  <si>
    <t>б) уборка снега и наледи с кровли домов, устронение протечек кровли, ремонт кровли не более 10%</t>
  </si>
  <si>
    <t xml:space="preserve">в) подготовка ж.ф. к эксплуатации в осенне-зимний период контструктивных элементов здания </t>
  </si>
  <si>
    <t>Материал:</t>
  </si>
  <si>
    <t>Зар.плата:</t>
  </si>
  <si>
    <t>Отчисления 30.2%</t>
  </si>
  <si>
    <t>Транспортные расходы:</t>
  </si>
  <si>
    <t>Общехозяйственные:</t>
  </si>
  <si>
    <t>2) работы, необходимые для надлежащего содержания оборудования и сисиемы инженерно-технического обеспечения в многоквартирном доме (в часности, обеспечение работоспособности системы дымоудоления, печей, контроль контроль за состоянием систем отопления, ХВС, водоотведения);</t>
  </si>
  <si>
    <t>а)обслуживание и проведение аварийно-восстановительных работ по сантехсистемам и электротехническим устройствам</t>
  </si>
  <si>
    <t>б)подготовка ж.ф. к эксплуатации в осенне-зимний период сантехсистем отопления, электротехнических устройств</t>
  </si>
  <si>
    <t>в) обслуживание газового оборудования</t>
  </si>
  <si>
    <t>Общехозяйчтвенные:</t>
  </si>
  <si>
    <t>3) работы и услуги по содержанию помещений общего пользования и придомовой территории</t>
  </si>
  <si>
    <t>а)сдвижка и подметание снега в зимний период</t>
  </si>
  <si>
    <t>б)уборка мусора на контейнерных площадках в течении всего года</t>
  </si>
  <si>
    <t>в) подметание участка в летний период, уборка мусора с газонов, очистка урн</t>
  </si>
  <si>
    <t>г)дератизация и дезинфекция подвалов и чердаков</t>
  </si>
  <si>
    <t>д)санитарное содержание мест общего пользования</t>
  </si>
  <si>
    <t>в т.ч. НДС</t>
  </si>
  <si>
    <t>4) услуги по управлению МКД</t>
  </si>
  <si>
    <t>Начальник ЖЭУ МУП ЖКУ                В.Я. Выров</t>
  </si>
  <si>
    <t xml:space="preserve">Экономист-сметчик                           И.С. Рафикова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</si>
</sst>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  <font>
      <sz val="9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2" borderId="0" xfId="0" applyFont="1" applyFill="1" applyBorder="1"/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1" xfId="0" applyFont="1" applyBorder="1" applyAlignment="1">
      <alignment vertical="distributed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1" xfId="0" applyNumberFormat="1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distributed"/>
    </xf>
    <xf numFmtId="0" fontId="4" fillId="0" borderId="1" xfId="0" applyFont="1" applyFill="1" applyBorder="1" applyAlignment="1">
      <alignment vertical="distributed"/>
    </xf>
    <xf numFmtId="4" fontId="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distributed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/&#1075;&#1086;&#1076;.&#1086;&#1090;&#1095;&#1077;&#109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  <sheetName val="год.отч."/>
    </sheetNames>
    <sheetDataSet>
      <sheetData sheetId="0">
        <row r="6">
          <cell r="CM6">
            <v>43309.819999999992</v>
          </cell>
        </row>
        <row r="15">
          <cell r="BW15">
            <v>100</v>
          </cell>
        </row>
        <row r="16">
          <cell r="BD16">
            <v>298.88</v>
          </cell>
          <cell r="BK16">
            <v>334.39</v>
          </cell>
          <cell r="BN16">
            <v>680.58</v>
          </cell>
          <cell r="BT16">
            <v>2060.62</v>
          </cell>
          <cell r="BW16">
            <v>469.69</v>
          </cell>
        </row>
        <row r="17">
          <cell r="BD17">
            <v>90.26</v>
          </cell>
          <cell r="BK17">
            <v>100.98</v>
          </cell>
          <cell r="BN17">
            <v>137.31</v>
          </cell>
          <cell r="BT17">
            <v>408.96</v>
          </cell>
          <cell r="BW17">
            <v>97.06</v>
          </cell>
        </row>
        <row r="18">
          <cell r="BD18">
            <v>977.13</v>
          </cell>
          <cell r="BK18">
            <v>610.97</v>
          </cell>
          <cell r="BN18">
            <v>753.62</v>
          </cell>
          <cell r="BT18">
            <v>671.93</v>
          </cell>
          <cell r="BW18">
            <v>167.9</v>
          </cell>
        </row>
        <row r="20">
          <cell r="CM20">
            <v>4398.6399999999994</v>
          </cell>
        </row>
        <row r="23">
          <cell r="CM23">
            <v>62860.860000000008</v>
          </cell>
        </row>
        <row r="26">
          <cell r="CM26">
            <v>1947.7199999999996</v>
          </cell>
        </row>
        <row r="27">
          <cell r="BD27">
            <v>129.16</v>
          </cell>
          <cell r="CC27">
            <v>58.57</v>
          </cell>
          <cell r="CI27">
            <v>156.66</v>
          </cell>
        </row>
        <row r="28">
          <cell r="BD28">
            <v>3661.97</v>
          </cell>
          <cell r="BH28">
            <v>1989.78</v>
          </cell>
          <cell r="BK28">
            <v>1553.93</v>
          </cell>
          <cell r="BN28">
            <v>966.17</v>
          </cell>
          <cell r="BQ28">
            <v>1522.23</v>
          </cell>
          <cell r="BT28">
            <v>620.03</v>
          </cell>
          <cell r="BW28">
            <v>2419.2600000000002</v>
          </cell>
          <cell r="BZ28">
            <v>7787.25</v>
          </cell>
          <cell r="CC28">
            <v>1070.1300000000001</v>
          </cell>
          <cell r="CF28">
            <v>842</v>
          </cell>
          <cell r="CI28">
            <v>1368.23</v>
          </cell>
          <cell r="CL28">
            <v>784.5</v>
          </cell>
        </row>
        <row r="29">
          <cell r="BD29">
            <v>1105.9100000000001</v>
          </cell>
          <cell r="BH29">
            <v>600.91</v>
          </cell>
          <cell r="BK29">
            <v>469.29</v>
          </cell>
          <cell r="BN29">
            <v>291.77999999999997</v>
          </cell>
          <cell r="BQ29">
            <v>459.71</v>
          </cell>
          <cell r="BT29">
            <v>187.25</v>
          </cell>
          <cell r="BW29">
            <v>730.62</v>
          </cell>
          <cell r="BZ29">
            <v>2351.75</v>
          </cell>
          <cell r="CC29">
            <v>323.18</v>
          </cell>
          <cell r="CF29">
            <v>254.28</v>
          </cell>
          <cell r="CI29">
            <v>413.2</v>
          </cell>
          <cell r="CL29">
            <v>236.92</v>
          </cell>
        </row>
        <row r="30">
          <cell r="BZ30">
            <v>2972.37</v>
          </cell>
        </row>
        <row r="35">
          <cell r="CM35">
            <v>21128.019999999997</v>
          </cell>
        </row>
        <row r="46">
          <cell r="CM46">
            <v>39415.329999999994</v>
          </cell>
        </row>
        <row r="48">
          <cell r="E48">
            <v>9809.98</v>
          </cell>
          <cell r="BG48">
            <v>14118.189999999999</v>
          </cell>
          <cell r="BJ48">
            <v>12054.11</v>
          </cell>
          <cell r="BM48">
            <v>12287.539999999999</v>
          </cell>
          <cell r="BP48">
            <v>15235.2</v>
          </cell>
          <cell r="BS48">
            <v>10053.67</v>
          </cell>
          <cell r="BV48">
            <v>13953.86</v>
          </cell>
          <cell r="BY48">
            <v>17141.559999999998</v>
          </cell>
          <cell r="CB48">
            <v>13698.97</v>
          </cell>
          <cell r="CE48">
            <v>15537.33</v>
          </cell>
          <cell r="CH48">
            <v>11200.2</v>
          </cell>
          <cell r="CK48">
            <v>13662.419999999998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08"/>
  <sheetViews>
    <sheetView tabSelected="1" topLeftCell="B1" workbookViewId="0">
      <selection activeCell="T11" sqref="T11"/>
    </sheetView>
  </sheetViews>
  <sheetFormatPr defaultRowHeight="12.75"/>
  <cols>
    <col min="1" max="1" width="0" hidden="1" customWidth="1"/>
    <col min="2" max="2" width="48.28515625" customWidth="1"/>
    <col min="3" max="3" width="13.140625" hidden="1" customWidth="1"/>
    <col min="4" max="4" width="12.85546875" hidden="1" customWidth="1"/>
    <col min="5" max="5" width="12.28515625" hidden="1" customWidth="1"/>
    <col min="6" max="6" width="13" hidden="1" customWidth="1"/>
    <col min="7" max="7" width="11.7109375" hidden="1" customWidth="1"/>
    <col min="8" max="8" width="12.42578125" hidden="1" customWidth="1"/>
    <col min="9" max="9" width="12" hidden="1" customWidth="1"/>
    <col min="10" max="10" width="11.7109375" hidden="1" customWidth="1"/>
    <col min="11" max="11" width="11.140625" hidden="1" customWidth="1"/>
    <col min="12" max="12" width="11.42578125" hidden="1" customWidth="1"/>
    <col min="13" max="13" width="11.85546875" hidden="1" customWidth="1"/>
    <col min="14" max="14" width="12.28515625" hidden="1" customWidth="1"/>
    <col min="15" max="15" width="5.7109375" customWidth="1"/>
    <col min="16" max="17" width="12.42578125" customWidth="1"/>
    <col min="18" max="18" width="10.28515625" customWidth="1"/>
    <col min="19" max="19" width="10.7109375" customWidth="1"/>
    <col min="20" max="20" width="12" customWidth="1"/>
    <col min="21" max="21" width="13.140625" customWidth="1"/>
    <col min="22" max="22" width="12.42578125" customWidth="1"/>
  </cols>
  <sheetData>
    <row r="2" spans="2:30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30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5" spans="2:30" ht="50.25" customHeight="1">
      <c r="B5" s="3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3</v>
      </c>
      <c r="P5" s="6" t="s">
        <v>4</v>
      </c>
      <c r="Q5" s="6" t="s">
        <v>5</v>
      </c>
      <c r="R5" s="6" t="s">
        <v>6</v>
      </c>
      <c r="S5" s="7" t="s">
        <v>7</v>
      </c>
      <c r="T5" s="8"/>
      <c r="U5" s="8"/>
    </row>
    <row r="6" spans="2:30" ht="23.25" customHeight="1">
      <c r="B6" s="9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v>3.55</v>
      </c>
      <c r="P6" s="12">
        <v>85058.25</v>
      </c>
      <c r="Q6" s="13">
        <v>26330.52</v>
      </c>
      <c r="R6" s="13">
        <v>87300</v>
      </c>
      <c r="S6" s="14">
        <f>P6+Q6-R6</f>
        <v>24088.770000000004</v>
      </c>
      <c r="T6" s="8"/>
      <c r="U6" s="8"/>
    </row>
    <row r="7" spans="2:30" ht="15.75" customHeight="1">
      <c r="B7" s="9" t="s">
        <v>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  <c r="Q7" s="11"/>
      <c r="R7" s="15"/>
      <c r="S7" s="11"/>
      <c r="T7" s="16"/>
      <c r="U7" s="8"/>
      <c r="V7" s="8"/>
    </row>
    <row r="8" spans="2:30" ht="24.75" customHeight="1"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20"/>
      <c r="U8" s="8"/>
      <c r="V8" s="8"/>
    </row>
    <row r="9" spans="2:30" ht="43.5" customHeight="1">
      <c r="B9" s="21" t="s">
        <v>10</v>
      </c>
      <c r="C9" s="22" t="s">
        <v>11</v>
      </c>
      <c r="D9" s="22" t="s">
        <v>12</v>
      </c>
      <c r="E9" s="22" t="s">
        <v>13</v>
      </c>
      <c r="F9" s="22" t="s">
        <v>11</v>
      </c>
      <c r="G9" s="22" t="s">
        <v>12</v>
      </c>
      <c r="H9" s="22" t="s">
        <v>13</v>
      </c>
      <c r="I9" s="22" t="s">
        <v>11</v>
      </c>
      <c r="J9" s="22" t="s">
        <v>12</v>
      </c>
      <c r="K9" s="22" t="s">
        <v>13</v>
      </c>
      <c r="L9" s="22" t="s">
        <v>11</v>
      </c>
      <c r="M9" s="22" t="s">
        <v>12</v>
      </c>
      <c r="N9" s="22" t="s">
        <v>13</v>
      </c>
      <c r="O9" s="23" t="s">
        <v>3</v>
      </c>
      <c r="P9" s="23" t="s">
        <v>11</v>
      </c>
      <c r="Q9" s="23" t="s">
        <v>14</v>
      </c>
      <c r="R9" s="23" t="s">
        <v>13</v>
      </c>
      <c r="T9" s="8"/>
      <c r="U9" s="8"/>
    </row>
    <row r="10" spans="2:30" ht="14.25" customHeight="1"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4">
        <f>O15+O24+O33+O40</f>
        <v>14.97</v>
      </c>
      <c r="P10" s="14">
        <f>P15+P24+P33+P40</f>
        <v>166714.02999999997</v>
      </c>
      <c r="Q10" s="25">
        <f>'[1]2014'!E48+'[1]2014'!BG48+'[1]2014'!BJ48+'[1]2014'!BM48+'[1]2014'!BP48+'[1]2014'!BS48+'[1]2014'!BV48+'[1]2014'!BY48+'[1]2014'!CB48+'[1]2014'!CE48+'[1]2014'!CH48+'[1]2014'!CK48</f>
        <v>158753.03000000003</v>
      </c>
      <c r="R10" s="13">
        <f>Q15+Q24+Q33+Q40</f>
        <v>126389.48999999999</v>
      </c>
      <c r="T10" s="8"/>
      <c r="U10" s="8"/>
    </row>
    <row r="11" spans="2:30" ht="14.25" customHeight="1">
      <c r="B11" s="9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  <c r="R11" s="11"/>
      <c r="S11" s="19"/>
      <c r="U11" s="8"/>
      <c r="V11" s="8"/>
    </row>
    <row r="12" spans="2:30" ht="14.2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9"/>
      <c r="R12" s="19"/>
      <c r="S12" s="19"/>
      <c r="T12" s="20"/>
      <c r="U12" s="8"/>
      <c r="V12" s="8"/>
    </row>
    <row r="13" spans="2:30" ht="14.25" customHeight="1">
      <c r="B13" s="17" t="s">
        <v>17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19"/>
      <c r="T13" s="20"/>
      <c r="U13" s="8"/>
      <c r="V13" s="8"/>
    </row>
    <row r="14" spans="2:30" ht="46.5" customHeight="1">
      <c r="B14" s="26" t="s">
        <v>18</v>
      </c>
      <c r="C14" s="27" t="s">
        <v>11</v>
      </c>
      <c r="D14" s="27" t="s">
        <v>12</v>
      </c>
      <c r="E14" s="27" t="s">
        <v>13</v>
      </c>
      <c r="F14" s="27" t="s">
        <v>11</v>
      </c>
      <c r="G14" s="27" t="s">
        <v>12</v>
      </c>
      <c r="H14" s="27" t="s">
        <v>13</v>
      </c>
      <c r="I14" s="27" t="s">
        <v>11</v>
      </c>
      <c r="J14" s="27" t="s">
        <v>12</v>
      </c>
      <c r="K14" s="27" t="s">
        <v>13</v>
      </c>
      <c r="L14" s="27" t="s">
        <v>11</v>
      </c>
      <c r="M14" s="27" t="s">
        <v>12</v>
      </c>
      <c r="N14" s="27" t="s">
        <v>13</v>
      </c>
      <c r="O14" s="28" t="s">
        <v>3</v>
      </c>
      <c r="P14" s="28" t="s">
        <v>19</v>
      </c>
      <c r="Q14" s="7" t="s">
        <v>13</v>
      </c>
      <c r="R14" s="20"/>
      <c r="S14" s="20"/>
      <c r="T14" s="20"/>
      <c r="U14" s="29"/>
      <c r="V14" s="29"/>
      <c r="W14" s="29"/>
      <c r="X14" s="29"/>
      <c r="Y14" s="29"/>
      <c r="Z14" s="29"/>
      <c r="AA14" s="29"/>
      <c r="AB14" s="29"/>
      <c r="AC14" s="29"/>
    </row>
    <row r="15" spans="2:30" ht="61.5" customHeight="1">
      <c r="B15" s="30" t="s">
        <v>20</v>
      </c>
      <c r="C15" s="31">
        <v>24859.35</v>
      </c>
      <c r="D15" s="31">
        <v>22877.49</v>
      </c>
      <c r="E15" s="31">
        <v>21206.31</v>
      </c>
      <c r="F15" s="31">
        <v>24859.35</v>
      </c>
      <c r="G15" s="31">
        <v>18911.990000000002</v>
      </c>
      <c r="H15" s="31">
        <v>23324.52</v>
      </c>
      <c r="I15" s="31">
        <v>26892.720000000001</v>
      </c>
      <c r="J15" s="31">
        <v>21555.21</v>
      </c>
      <c r="K15" s="32"/>
      <c r="L15" s="31">
        <v>27517.08</v>
      </c>
      <c r="M15" s="31">
        <v>25950.07</v>
      </c>
      <c r="N15" s="31">
        <v>42019.65</v>
      </c>
      <c r="O15" s="33">
        <f>O16+O17+O18</f>
        <v>4.0299999999999994</v>
      </c>
      <c r="P15" s="34">
        <f>SUM('[1]2014'!CM6)</f>
        <v>43309.819999999992</v>
      </c>
      <c r="Q15" s="35">
        <f>Q19+Q20+Q21+Q22+Q23</f>
        <v>12358.919999999998</v>
      </c>
      <c r="R15" s="36"/>
      <c r="S15" s="36"/>
      <c r="T15" s="36"/>
      <c r="U15" s="37"/>
      <c r="V15" s="37"/>
      <c r="W15" s="37"/>
      <c r="X15" s="37"/>
      <c r="Y15" s="37"/>
      <c r="Z15" s="37"/>
      <c r="AA15" s="37"/>
      <c r="AB15" s="37"/>
      <c r="AC15" s="37"/>
    </row>
    <row r="16" spans="2:30" ht="24">
      <c r="B16" s="38" t="s">
        <v>21</v>
      </c>
      <c r="C16" s="39"/>
      <c r="D16" s="39"/>
      <c r="E16" s="40">
        <v>2192.63</v>
      </c>
      <c r="F16" s="39"/>
      <c r="G16" s="39"/>
      <c r="H16" s="40">
        <v>4287.8599999999997</v>
      </c>
      <c r="I16" s="39"/>
      <c r="J16" s="39"/>
      <c r="K16" s="39"/>
      <c r="L16" s="39"/>
      <c r="M16" s="39"/>
      <c r="N16" s="40">
        <v>11433.75</v>
      </c>
      <c r="O16" s="41">
        <v>1.72</v>
      </c>
      <c r="P16" s="42"/>
      <c r="Q16" s="43"/>
      <c r="R16" s="44"/>
      <c r="S16" s="44"/>
      <c r="T16" s="44"/>
      <c r="U16" s="29"/>
      <c r="V16" s="29"/>
      <c r="W16" s="29"/>
      <c r="X16" s="29"/>
      <c r="Y16" s="29"/>
      <c r="Z16" s="45"/>
      <c r="AA16" s="29"/>
      <c r="AB16" s="29"/>
      <c r="AC16" s="45"/>
      <c r="AD16" s="46"/>
    </row>
    <row r="17" spans="1:30" ht="24">
      <c r="B17" s="38" t="s">
        <v>22</v>
      </c>
      <c r="C17" s="39"/>
      <c r="D17" s="39"/>
      <c r="E17" s="40">
        <v>662.17</v>
      </c>
      <c r="F17" s="39"/>
      <c r="G17" s="39"/>
      <c r="H17" s="40">
        <v>1294.93</v>
      </c>
      <c r="I17" s="39"/>
      <c r="J17" s="39"/>
      <c r="K17" s="39"/>
      <c r="L17" s="39"/>
      <c r="M17" s="39"/>
      <c r="N17" s="40">
        <v>3453</v>
      </c>
      <c r="O17" s="41">
        <v>1.71</v>
      </c>
      <c r="P17" s="42"/>
      <c r="Q17" s="43"/>
      <c r="R17" s="44"/>
      <c r="S17" s="44"/>
      <c r="T17" s="44"/>
      <c r="U17" s="29"/>
      <c r="V17" s="29"/>
      <c r="W17" s="29"/>
      <c r="X17" s="29"/>
      <c r="Y17" s="29"/>
      <c r="Z17" s="45"/>
      <c r="AA17" s="29"/>
      <c r="AB17" s="29"/>
      <c r="AC17" s="45"/>
      <c r="AD17" s="46"/>
    </row>
    <row r="18" spans="1:30" ht="24">
      <c r="B18" s="38" t="s">
        <v>23</v>
      </c>
      <c r="C18" s="39"/>
      <c r="D18" s="39"/>
      <c r="E18" s="40">
        <v>2198.65</v>
      </c>
      <c r="F18" s="39"/>
      <c r="G18" s="39"/>
      <c r="H18" s="40">
        <v>3167</v>
      </c>
      <c r="I18" s="39"/>
      <c r="J18" s="39"/>
      <c r="K18" s="39"/>
      <c r="L18" s="39"/>
      <c r="M18" s="39"/>
      <c r="N18" s="40">
        <v>5190.37</v>
      </c>
      <c r="O18" s="47">
        <v>0.6</v>
      </c>
      <c r="P18" s="42"/>
      <c r="Q18" s="43"/>
      <c r="R18" s="44"/>
      <c r="S18" s="44"/>
      <c r="T18" s="44"/>
      <c r="U18" s="29"/>
      <c r="V18" s="29"/>
      <c r="W18" s="29"/>
      <c r="X18" s="29"/>
      <c r="Y18" s="29"/>
      <c r="Z18" s="45"/>
      <c r="AA18" s="29"/>
      <c r="AB18" s="29"/>
      <c r="AC18" s="45"/>
      <c r="AD18" s="46"/>
    </row>
    <row r="19" spans="1:30" ht="15" customHeight="1">
      <c r="B19" s="48" t="s">
        <v>24</v>
      </c>
      <c r="C19" s="39"/>
      <c r="D19" s="39"/>
      <c r="E19" s="40"/>
      <c r="F19" s="39"/>
      <c r="G19" s="39"/>
      <c r="H19" s="40"/>
      <c r="I19" s="39"/>
      <c r="J19" s="39"/>
      <c r="K19" s="39"/>
      <c r="L19" s="39"/>
      <c r="M19" s="39"/>
      <c r="N19" s="40"/>
      <c r="O19" s="42"/>
      <c r="P19" s="42"/>
      <c r="Q19" s="49">
        <f>'[1]2014'!BD15+'[1]2014'!BH15+'[1]2014'!BK15+'[1]2014'!BN15+'[1]2014'!BQ15+'[1]2014'!BT15+'[1]2014'!BW15+'[1]2014'!BZ15+'[1]2014'!CC15+'[1]2014'!CF15+'[1]2014'!CI15+'[1]2014'!CL15</f>
        <v>100</v>
      </c>
      <c r="R19" s="44"/>
      <c r="S19" s="44"/>
      <c r="T19" s="44"/>
      <c r="U19" s="29"/>
      <c r="V19" s="29"/>
      <c r="W19" s="29"/>
      <c r="X19" s="29"/>
      <c r="Y19" s="29"/>
      <c r="Z19" s="45"/>
      <c r="AA19" s="29"/>
      <c r="AB19" s="29"/>
      <c r="AC19" s="45"/>
      <c r="AD19" s="46"/>
    </row>
    <row r="20" spans="1:30" ht="12.75" customHeight="1">
      <c r="B20" s="48" t="s">
        <v>25</v>
      </c>
      <c r="C20" s="39"/>
      <c r="D20" s="39"/>
      <c r="E20" s="40"/>
      <c r="F20" s="39"/>
      <c r="G20" s="39"/>
      <c r="H20" s="40"/>
      <c r="I20" s="39"/>
      <c r="J20" s="39"/>
      <c r="K20" s="39"/>
      <c r="L20" s="39"/>
      <c r="M20" s="39"/>
      <c r="N20" s="40"/>
      <c r="O20" s="42"/>
      <c r="P20" s="42"/>
      <c r="Q20" s="49">
        <f>'[1]2014'!BD16+'[1]2014'!BH16+'[1]2014'!BK16+'[1]2014'!BN16+'[1]2014'!BQ16+'[1]2014'!BT16+'[1]2014'!BW16+'[1]2014'!BZ16+'[1]2014'!CC16+'[1]2014'!CF16+'[1]2014'!CI16+'[1]2014'!CL16</f>
        <v>3844.16</v>
      </c>
      <c r="R20" s="44"/>
      <c r="S20" s="44"/>
      <c r="T20" s="44"/>
      <c r="U20" s="29"/>
      <c r="V20" s="29"/>
      <c r="W20" s="29"/>
      <c r="X20" s="29"/>
      <c r="Y20" s="29"/>
      <c r="Z20" s="45"/>
      <c r="AA20" s="29"/>
      <c r="AB20" s="29"/>
      <c r="AC20" s="45"/>
      <c r="AD20" s="46"/>
    </row>
    <row r="21" spans="1:30">
      <c r="B21" s="48" t="s">
        <v>26</v>
      </c>
      <c r="C21" s="39"/>
      <c r="D21" s="39"/>
      <c r="E21" s="40"/>
      <c r="F21" s="39"/>
      <c r="G21" s="39"/>
      <c r="H21" s="40"/>
      <c r="I21" s="39"/>
      <c r="J21" s="39"/>
      <c r="K21" s="39"/>
      <c r="L21" s="39"/>
      <c r="M21" s="39"/>
      <c r="N21" s="40"/>
      <c r="O21" s="42"/>
      <c r="P21" s="42"/>
      <c r="Q21" s="49">
        <f>'[1]2014'!BD17+'[1]2014'!BH17+'[1]2014'!BK17+'[1]2014'!BN17+'[1]2014'!BQ17+'[1]2014'!BT17+'[1]2014'!BW17+'[1]2014'!BZ17+'[1]2014'!CC17+'[1]2014'!CF17+'[1]2014'!CI17+'[1]2014'!CL17</f>
        <v>834.56999999999994</v>
      </c>
      <c r="R21" s="44"/>
      <c r="S21" s="44"/>
      <c r="T21" s="44"/>
      <c r="U21" s="29"/>
      <c r="V21" s="29"/>
      <c r="W21" s="45"/>
      <c r="X21" s="29"/>
      <c r="Y21" s="29"/>
      <c r="Z21" s="45"/>
      <c r="AA21" s="29"/>
      <c r="AB21" s="29"/>
      <c r="AC21" s="45"/>
      <c r="AD21" s="46"/>
    </row>
    <row r="22" spans="1:30">
      <c r="B22" s="48" t="s">
        <v>27</v>
      </c>
      <c r="C22" s="31"/>
      <c r="D22" s="31"/>
      <c r="E22" s="32"/>
      <c r="F22" s="31"/>
      <c r="G22" s="31"/>
      <c r="H22" s="31"/>
      <c r="I22" s="31"/>
      <c r="J22" s="31"/>
      <c r="K22" s="32"/>
      <c r="L22" s="31"/>
      <c r="M22" s="31"/>
      <c r="N22" s="31"/>
      <c r="O22" s="50"/>
      <c r="P22" s="50"/>
      <c r="Q22" s="49">
        <f>'[1]2014'!BD18+'[1]2014'!BH18+'[1]2014'!BK18+'[1]2014'!BN18+'[1]2014'!BQ18+'[1]2014'!BT18+'[1]2014'!BW18+'[1]2014'!BZ18+'[1]2014'!CC18+'[1]2014'!CF18+'[1]2014'!CI18+'[1]2014'!CL18</f>
        <v>3181.5499999999997</v>
      </c>
      <c r="R22" s="36"/>
      <c r="S22" s="36"/>
      <c r="T22" s="36"/>
      <c r="U22" s="51"/>
      <c r="V22" s="51"/>
      <c r="W22" s="29"/>
      <c r="X22" s="37"/>
      <c r="Y22" s="37"/>
      <c r="Z22" s="29"/>
      <c r="AA22" s="37"/>
      <c r="AB22" s="37"/>
      <c r="AC22" s="29"/>
    </row>
    <row r="23" spans="1:30">
      <c r="B23" s="48" t="s">
        <v>28</v>
      </c>
      <c r="C23" s="52">
        <v>3720.54</v>
      </c>
      <c r="D23" s="52">
        <v>3423.92</v>
      </c>
      <c r="E23" s="32"/>
      <c r="F23" s="52">
        <v>3720.54</v>
      </c>
      <c r="G23" s="52">
        <v>2830.34</v>
      </c>
      <c r="H23" s="52"/>
      <c r="I23" s="52">
        <v>3998.9</v>
      </c>
      <c r="J23" s="52">
        <v>3203.48</v>
      </c>
      <c r="K23" s="32"/>
      <c r="L23" s="52">
        <v>4125.96</v>
      </c>
      <c r="M23" s="52">
        <v>3890.79</v>
      </c>
      <c r="N23" s="32"/>
      <c r="O23" s="50"/>
      <c r="P23" s="50"/>
      <c r="Q23" s="53">
        <f>SUM('[1]2014'!CM20)</f>
        <v>4398.6399999999994</v>
      </c>
      <c r="R23" s="44"/>
      <c r="S23" s="44"/>
      <c r="T23" s="44"/>
      <c r="U23" s="29"/>
      <c r="V23" s="29"/>
      <c r="W23" s="29"/>
      <c r="X23" s="29"/>
      <c r="Y23" s="29"/>
      <c r="Z23" s="29"/>
      <c r="AA23" s="29"/>
      <c r="AB23" s="29"/>
      <c r="AC23" s="29"/>
    </row>
    <row r="24" spans="1:30" ht="72">
      <c r="B24" s="54" t="s">
        <v>29</v>
      </c>
      <c r="C24" s="40"/>
      <c r="D24" s="40"/>
      <c r="E24" s="39"/>
      <c r="F24" s="40"/>
      <c r="G24" s="40"/>
      <c r="H24" s="40"/>
      <c r="I24" s="40"/>
      <c r="J24" s="40"/>
      <c r="K24" s="39"/>
      <c r="L24" s="39"/>
      <c r="M24" s="39"/>
      <c r="N24" s="40">
        <v>1187.92</v>
      </c>
      <c r="O24" s="35">
        <f>O25+O26+O27</f>
        <v>5.47</v>
      </c>
      <c r="P24" s="35">
        <f>SUM('[1]2014'!CM23)</f>
        <v>62860.860000000008</v>
      </c>
      <c r="Q24" s="35">
        <f>Q27+Q28+Q29+Q30+Q31+Q32</f>
        <v>53487.219999999994</v>
      </c>
      <c r="R24" s="44"/>
      <c r="S24" s="44"/>
      <c r="T24" s="44"/>
      <c r="U24" s="29"/>
      <c r="V24" s="29"/>
      <c r="W24" s="29"/>
      <c r="X24" s="29"/>
      <c r="Y24" s="29"/>
      <c r="Z24" s="29"/>
      <c r="AA24" s="29"/>
      <c r="AB24" s="29"/>
      <c r="AC24" s="29"/>
    </row>
    <row r="25" spans="1:30" ht="36">
      <c r="B25" s="55" t="s">
        <v>30</v>
      </c>
      <c r="C25" s="40"/>
      <c r="D25" s="40"/>
      <c r="E25" s="39"/>
      <c r="F25" s="40"/>
      <c r="G25" s="40"/>
      <c r="H25" s="40"/>
      <c r="I25" s="40"/>
      <c r="J25" s="40"/>
      <c r="K25" s="39"/>
      <c r="L25" s="39"/>
      <c r="M25" s="39"/>
      <c r="N25" s="40">
        <v>358.75</v>
      </c>
      <c r="O25" s="41">
        <v>3.94</v>
      </c>
      <c r="P25" s="42"/>
      <c r="Q25" s="56"/>
      <c r="R25" s="44"/>
      <c r="S25" s="44"/>
      <c r="T25" s="44"/>
      <c r="U25" s="29"/>
      <c r="V25" s="29"/>
      <c r="W25" s="29"/>
      <c r="X25" s="29"/>
      <c r="Y25" s="29"/>
      <c r="Z25" s="29"/>
      <c r="AA25" s="29"/>
      <c r="AB25" s="29"/>
      <c r="AC25" s="29"/>
    </row>
    <row r="26" spans="1:30" ht="36">
      <c r="B26" s="55" t="s">
        <v>31</v>
      </c>
      <c r="C26" s="40"/>
      <c r="D26" s="40"/>
      <c r="E26" s="39"/>
      <c r="F26" s="40"/>
      <c r="G26" s="40"/>
      <c r="H26" s="40"/>
      <c r="I26" s="40"/>
      <c r="J26" s="40"/>
      <c r="K26" s="39"/>
      <c r="L26" s="39"/>
      <c r="M26" s="39"/>
      <c r="N26" s="40">
        <v>539.26</v>
      </c>
      <c r="O26" s="41">
        <v>1.53</v>
      </c>
      <c r="P26" s="42"/>
      <c r="Q26" s="56"/>
      <c r="R26" s="44"/>
      <c r="S26" s="44"/>
      <c r="T26" s="44"/>
      <c r="U26" s="29"/>
      <c r="V26" s="29"/>
      <c r="W26" s="29"/>
      <c r="X26" s="29"/>
      <c r="Y26" s="29"/>
      <c r="Z26" s="29"/>
      <c r="AA26" s="29"/>
      <c r="AB26" s="29"/>
      <c r="AC26" s="29"/>
    </row>
    <row r="27" spans="1:30">
      <c r="B27" s="55" t="s">
        <v>32</v>
      </c>
      <c r="C27" s="40"/>
      <c r="D27" s="40"/>
      <c r="E27" s="39"/>
      <c r="F27" s="40"/>
      <c r="G27" s="40"/>
      <c r="H27" s="40"/>
      <c r="I27" s="40"/>
      <c r="J27" s="40"/>
      <c r="K27" s="39"/>
      <c r="L27" s="39"/>
      <c r="M27" s="39"/>
      <c r="N27" s="40"/>
      <c r="O27" s="41"/>
      <c r="P27" s="42"/>
      <c r="Q27" s="57">
        <f>SUM('[1]2014'!CM26)</f>
        <v>1947.7199999999996</v>
      </c>
      <c r="R27" s="44"/>
      <c r="S27" s="44"/>
      <c r="T27" s="44"/>
      <c r="U27" s="29"/>
      <c r="V27" s="29"/>
      <c r="W27" s="29"/>
      <c r="X27" s="29"/>
      <c r="Y27" s="29"/>
      <c r="Z27" s="29"/>
      <c r="AA27" s="29"/>
      <c r="AB27" s="29"/>
      <c r="AC27" s="29"/>
    </row>
    <row r="28" spans="1:30">
      <c r="B28" s="48" t="s">
        <v>24</v>
      </c>
      <c r="C28" s="40"/>
      <c r="D28" s="40"/>
      <c r="E28" s="39"/>
      <c r="F28" s="40"/>
      <c r="G28" s="40"/>
      <c r="H28" s="40"/>
      <c r="I28" s="40"/>
      <c r="J28" s="40"/>
      <c r="K28" s="39"/>
      <c r="L28" s="39"/>
      <c r="M28" s="39"/>
      <c r="N28" s="40"/>
      <c r="O28" s="41"/>
      <c r="P28" s="42"/>
      <c r="Q28" s="58">
        <f>'[1]2014'!BD27+'[1]2014'!BH27+'[1]2014'!BK27+'[1]2014'!BN27+'[1]2014'!BQ27+'[1]2014'!BT27+'[1]2014'!BW27+'[1]2014'!BZ28+'[1]2014'!CC27+'[1]2014'!CF27+'[1]2014'!CI27+'[1]2014'!CL27</f>
        <v>8131.6399999999994</v>
      </c>
      <c r="R28" s="44"/>
      <c r="S28" s="44"/>
      <c r="T28" s="44"/>
      <c r="U28" s="29"/>
      <c r="V28" s="29"/>
      <c r="W28" s="29"/>
      <c r="X28" s="29"/>
      <c r="Y28" s="29"/>
      <c r="Z28" s="29"/>
      <c r="AA28" s="29"/>
      <c r="AB28" s="29"/>
      <c r="AC28" s="29"/>
    </row>
    <row r="29" spans="1:30">
      <c r="A29" t="s">
        <v>33</v>
      </c>
      <c r="B29" s="48" t="s">
        <v>25</v>
      </c>
      <c r="C29" s="40"/>
      <c r="D29" s="40"/>
      <c r="E29" s="39"/>
      <c r="F29" s="40"/>
      <c r="G29" s="40"/>
      <c r="H29" s="40"/>
      <c r="I29" s="40"/>
      <c r="J29" s="40"/>
      <c r="K29" s="39"/>
      <c r="L29" s="39"/>
      <c r="M29" s="39"/>
      <c r="N29" s="40"/>
      <c r="O29" s="41"/>
      <c r="P29" s="42"/>
      <c r="Q29" s="58">
        <f>'[1]2014'!BD28+'[1]2014'!BH28+'[1]2014'!BK28+'[1]2014'!BN28+'[1]2014'!BQ28+'[1]2014'!BT28+'[1]2014'!BW28+'[1]2014'!BZ29+'[1]2014'!CC28+'[1]2014'!CF28+'[1]2014'!CI28+'[1]2014'!CL28</f>
        <v>19149.98</v>
      </c>
      <c r="R29" s="44"/>
      <c r="S29" s="44"/>
      <c r="T29" s="44"/>
      <c r="U29" s="29"/>
      <c r="V29" s="29"/>
      <c r="W29" s="29"/>
      <c r="X29" s="29"/>
      <c r="Y29" s="29"/>
      <c r="Z29" s="29"/>
      <c r="AA29" s="29"/>
      <c r="AB29" s="29"/>
      <c r="AC29" s="29"/>
    </row>
    <row r="30" spans="1:30">
      <c r="B30" s="48" t="s">
        <v>26</v>
      </c>
      <c r="C30" s="40"/>
      <c r="D30" s="40"/>
      <c r="E30" s="39"/>
      <c r="F30" s="40"/>
      <c r="G30" s="40"/>
      <c r="H30" s="40"/>
      <c r="I30" s="40"/>
      <c r="J30" s="40"/>
      <c r="K30" s="39"/>
      <c r="L30" s="39"/>
      <c r="M30" s="39"/>
      <c r="N30" s="40"/>
      <c r="O30" s="41"/>
      <c r="P30" s="42"/>
      <c r="Q30" s="58">
        <f>'[1]2014'!BD29+'[1]2014'!BH29+'[1]2014'!BK29+'[1]2014'!BN29+'[1]2014'!BQ29+'[1]2014'!BT29+'[1]2014'!BW29+'[1]2014'!BZ30+'[1]2014'!CC29+'[1]2014'!CF29+'[1]2014'!CI29+'[1]2014'!CL29</f>
        <v>8045.42</v>
      </c>
      <c r="R30" s="44"/>
      <c r="S30" s="44"/>
      <c r="T30" s="44"/>
      <c r="U30" s="29"/>
      <c r="V30" s="29"/>
      <c r="W30" s="29"/>
      <c r="X30" s="29"/>
      <c r="Y30" s="29"/>
      <c r="Z30" s="29"/>
      <c r="AA30" s="29"/>
      <c r="AB30" s="29"/>
      <c r="AC30" s="29"/>
    </row>
    <row r="31" spans="1:30">
      <c r="B31" s="48" t="s">
        <v>27</v>
      </c>
      <c r="C31" s="40"/>
      <c r="D31" s="40"/>
      <c r="E31" s="39"/>
      <c r="F31" s="40"/>
      <c r="G31" s="40"/>
      <c r="H31" s="40"/>
      <c r="I31" s="40"/>
      <c r="J31" s="40"/>
      <c r="K31" s="39"/>
      <c r="L31" s="39"/>
      <c r="M31" s="39"/>
      <c r="N31" s="40"/>
      <c r="O31" s="41"/>
      <c r="P31" s="42"/>
      <c r="Q31" s="58">
        <v>6232.6</v>
      </c>
      <c r="R31" s="44"/>
      <c r="S31" s="44"/>
      <c r="T31" s="44"/>
      <c r="U31" s="29"/>
      <c r="V31" s="29"/>
      <c r="W31" s="29"/>
      <c r="X31" s="29"/>
      <c r="Y31" s="29"/>
      <c r="Z31" s="29"/>
      <c r="AA31" s="29"/>
      <c r="AB31" s="29"/>
      <c r="AC31" s="29"/>
    </row>
    <row r="32" spans="1:30">
      <c r="B32" s="48" t="s">
        <v>28</v>
      </c>
      <c r="C32" s="31"/>
      <c r="D32" s="31"/>
      <c r="E32" s="32"/>
      <c r="F32" s="31"/>
      <c r="G32" s="31"/>
      <c r="H32" s="31"/>
      <c r="I32" s="31"/>
      <c r="J32" s="31"/>
      <c r="K32" s="32"/>
      <c r="L32" s="31"/>
      <c r="M32" s="31"/>
      <c r="N32" s="32"/>
      <c r="O32" s="50"/>
      <c r="P32" s="50"/>
      <c r="Q32" s="59">
        <v>9979.86</v>
      </c>
      <c r="R32" s="36"/>
      <c r="S32" s="36"/>
      <c r="T32" s="44"/>
      <c r="U32" s="29"/>
      <c r="V32" s="29"/>
      <c r="W32" s="29"/>
      <c r="X32" s="29"/>
      <c r="Y32" s="29"/>
      <c r="Z32" s="29"/>
      <c r="AA32" s="29"/>
      <c r="AB32" s="29"/>
      <c r="AC32" s="29"/>
    </row>
    <row r="33" spans="2:29" ht="24">
      <c r="B33" s="54" t="s">
        <v>34</v>
      </c>
      <c r="C33" s="60">
        <v>23452.26</v>
      </c>
      <c r="D33" s="60">
        <v>21582.58</v>
      </c>
      <c r="E33" s="39"/>
      <c r="F33" s="60">
        <v>23452.26</v>
      </c>
      <c r="G33" s="60">
        <v>17840.919999999998</v>
      </c>
      <c r="H33" s="39"/>
      <c r="I33" s="39"/>
      <c r="J33" s="39"/>
      <c r="K33" s="39"/>
      <c r="L33" s="39"/>
      <c r="M33" s="39"/>
      <c r="N33" s="39"/>
      <c r="O33" s="35">
        <f>O34+O35+O36+O37+O38</f>
        <v>1.87</v>
      </c>
      <c r="P33" s="35">
        <f>SUM('[1]2014'!CM35)</f>
        <v>21128.019999999997</v>
      </c>
      <c r="Q33" s="35">
        <v>21128.02</v>
      </c>
      <c r="R33" s="36"/>
      <c r="S33" s="36"/>
      <c r="T33" s="36"/>
      <c r="U33" s="29"/>
      <c r="V33" s="29"/>
      <c r="W33" s="29"/>
      <c r="X33" s="29"/>
      <c r="Y33" s="29"/>
      <c r="Z33" s="29"/>
      <c r="AA33" s="29"/>
      <c r="AB33" s="29"/>
      <c r="AC33" s="29"/>
    </row>
    <row r="34" spans="2:29">
      <c r="B34" s="55" t="s">
        <v>35</v>
      </c>
      <c r="C34" s="60"/>
      <c r="D34" s="60"/>
      <c r="E34" s="39"/>
      <c r="F34" s="60"/>
      <c r="G34" s="60"/>
      <c r="H34" s="39"/>
      <c r="I34" s="39"/>
      <c r="J34" s="39"/>
      <c r="K34" s="39"/>
      <c r="L34" s="39"/>
      <c r="M34" s="39"/>
      <c r="N34" s="39"/>
      <c r="O34" s="56">
        <v>1</v>
      </c>
      <c r="P34" s="42"/>
      <c r="Q34" s="58"/>
      <c r="R34" s="36"/>
      <c r="S34" s="36"/>
      <c r="T34" s="36"/>
      <c r="U34" s="29"/>
      <c r="V34" s="29"/>
      <c r="W34" s="29"/>
      <c r="X34" s="29"/>
      <c r="Y34" s="29"/>
      <c r="Z34" s="29"/>
      <c r="AA34" s="29"/>
      <c r="AB34" s="29"/>
      <c r="AC34" s="29"/>
    </row>
    <row r="35" spans="2:29" ht="24">
      <c r="B35" s="55" t="s">
        <v>36</v>
      </c>
      <c r="C35" s="60"/>
      <c r="D35" s="60"/>
      <c r="E35" s="39"/>
      <c r="F35" s="60"/>
      <c r="G35" s="60"/>
      <c r="H35" s="39"/>
      <c r="I35" s="39"/>
      <c r="J35" s="39"/>
      <c r="K35" s="39"/>
      <c r="L35" s="39"/>
      <c r="M35" s="39"/>
      <c r="N35" s="39"/>
      <c r="O35" s="56">
        <v>0.32</v>
      </c>
      <c r="P35" s="42"/>
      <c r="Q35" s="58"/>
      <c r="R35" s="36"/>
      <c r="S35" s="36"/>
      <c r="T35" s="36"/>
      <c r="U35" s="29"/>
      <c r="V35" s="29"/>
      <c r="W35" s="29"/>
      <c r="X35" s="29"/>
      <c r="Y35" s="29"/>
      <c r="Z35" s="29"/>
      <c r="AA35" s="29"/>
      <c r="AB35" s="29"/>
      <c r="AC35" s="29"/>
    </row>
    <row r="36" spans="2:29" ht="24">
      <c r="B36" s="55" t="s">
        <v>37</v>
      </c>
      <c r="C36" s="60"/>
      <c r="D36" s="60"/>
      <c r="E36" s="39"/>
      <c r="F36" s="60"/>
      <c r="G36" s="60"/>
      <c r="H36" s="39"/>
      <c r="I36" s="39"/>
      <c r="J36" s="39"/>
      <c r="K36" s="39"/>
      <c r="L36" s="39"/>
      <c r="M36" s="39"/>
      <c r="N36" s="39"/>
      <c r="O36" s="56">
        <v>0.55000000000000004</v>
      </c>
      <c r="P36" s="42"/>
      <c r="Q36" s="58"/>
      <c r="R36" s="36"/>
      <c r="S36" s="36"/>
      <c r="T36" s="36"/>
      <c r="U36" s="29"/>
      <c r="V36" s="29"/>
      <c r="W36" s="29"/>
      <c r="X36" s="29"/>
      <c r="Y36" s="29"/>
      <c r="Z36" s="29"/>
      <c r="AA36" s="29"/>
      <c r="AB36" s="29"/>
      <c r="AC36" s="29"/>
    </row>
    <row r="37" spans="2:29">
      <c r="B37" s="55" t="s">
        <v>38</v>
      </c>
      <c r="C37" s="60"/>
      <c r="D37" s="60"/>
      <c r="E37" s="39"/>
      <c r="F37" s="60"/>
      <c r="G37" s="60"/>
      <c r="H37" s="39"/>
      <c r="I37" s="39"/>
      <c r="J37" s="39"/>
      <c r="K37" s="39"/>
      <c r="L37" s="39"/>
      <c r="M37" s="39"/>
      <c r="N37" s="39"/>
      <c r="O37" s="56"/>
      <c r="P37" s="42"/>
      <c r="Q37" s="58"/>
      <c r="R37" s="36"/>
      <c r="S37" s="36"/>
      <c r="T37" s="36"/>
      <c r="U37" s="29"/>
      <c r="V37" s="29"/>
      <c r="W37" s="29"/>
      <c r="X37" s="29"/>
      <c r="Y37" s="29"/>
      <c r="Z37" s="29"/>
      <c r="AA37" s="29"/>
      <c r="AB37" s="29"/>
      <c r="AC37" s="29"/>
    </row>
    <row r="38" spans="2:29">
      <c r="B38" s="55" t="s">
        <v>39</v>
      </c>
      <c r="C38" s="60"/>
      <c r="D38" s="60"/>
      <c r="E38" s="39"/>
      <c r="F38" s="60"/>
      <c r="G38" s="60"/>
      <c r="H38" s="39"/>
      <c r="I38" s="39"/>
      <c r="J38" s="39"/>
      <c r="K38" s="39"/>
      <c r="L38" s="39"/>
      <c r="M38" s="39"/>
      <c r="N38" s="39"/>
      <c r="O38" s="56"/>
      <c r="P38" s="42"/>
      <c r="Q38" s="58"/>
      <c r="R38" s="36"/>
      <c r="S38" s="36"/>
      <c r="T38" s="36"/>
      <c r="U38" s="29"/>
      <c r="V38" s="29"/>
      <c r="W38" s="29"/>
      <c r="X38" s="29"/>
      <c r="Y38" s="29"/>
      <c r="Z38" s="29"/>
      <c r="AA38" s="29"/>
      <c r="AB38" s="29"/>
      <c r="AC38" s="29"/>
    </row>
    <row r="39" spans="2:29">
      <c r="B39" s="48"/>
      <c r="C39" s="52" t="s">
        <v>40</v>
      </c>
      <c r="D39" s="52" t="s">
        <v>40</v>
      </c>
      <c r="E39" s="32"/>
      <c r="F39" s="52" t="s">
        <v>40</v>
      </c>
      <c r="G39" s="52" t="s">
        <v>40</v>
      </c>
      <c r="H39" s="52"/>
      <c r="I39" s="52" t="s">
        <v>40</v>
      </c>
      <c r="J39" s="52" t="s">
        <v>40</v>
      </c>
      <c r="K39" s="32"/>
      <c r="L39" s="52" t="s">
        <v>40</v>
      </c>
      <c r="M39" s="52" t="s">
        <v>40</v>
      </c>
      <c r="N39" s="32"/>
      <c r="O39" s="61"/>
      <c r="P39" s="50"/>
      <c r="Q39" s="62"/>
      <c r="R39" s="63"/>
      <c r="S39" s="44"/>
      <c r="T39" s="44"/>
      <c r="U39" s="29"/>
      <c r="V39" s="29"/>
      <c r="W39" s="29"/>
      <c r="X39" s="29"/>
      <c r="Y39" s="29"/>
      <c r="Z39" s="29"/>
      <c r="AA39" s="29"/>
      <c r="AB39" s="29"/>
      <c r="AC39" s="29"/>
    </row>
    <row r="40" spans="2:29">
      <c r="B40" s="54" t="s">
        <v>41</v>
      </c>
      <c r="C40" s="39"/>
      <c r="D40" s="39"/>
      <c r="E40" s="40">
        <v>15668.2</v>
      </c>
      <c r="F40" s="39"/>
      <c r="G40" s="39"/>
      <c r="H40" s="40">
        <v>3615.12</v>
      </c>
      <c r="I40" s="39"/>
      <c r="J40" s="39"/>
      <c r="K40" s="40">
        <v>10350.17</v>
      </c>
      <c r="L40" s="39"/>
      <c r="M40" s="39"/>
      <c r="N40" s="40">
        <v>29414.75</v>
      </c>
      <c r="O40" s="35">
        <v>3.6</v>
      </c>
      <c r="P40" s="35">
        <f>SUM('[1]2014'!CM46)</f>
        <v>39415.329999999994</v>
      </c>
      <c r="Q40" s="64">
        <v>39415.33</v>
      </c>
      <c r="R40" s="63"/>
      <c r="S40" s="44"/>
      <c r="T40" s="44"/>
      <c r="U40" s="29"/>
      <c r="V40" s="29"/>
      <c r="W40" s="29"/>
      <c r="X40" s="29"/>
      <c r="Y40" s="29"/>
      <c r="Z40" s="45"/>
      <c r="AA40" s="29"/>
      <c r="AB40" s="29"/>
      <c r="AC40" s="45"/>
    </row>
    <row r="41" spans="2:29">
      <c r="B41" s="65"/>
      <c r="C41" s="39"/>
      <c r="D41" s="39"/>
      <c r="E41" s="40">
        <v>4731.8</v>
      </c>
      <c r="F41" s="39"/>
      <c r="G41" s="39"/>
      <c r="H41" s="40">
        <v>2102.35</v>
      </c>
      <c r="I41" s="39"/>
      <c r="J41" s="39"/>
      <c r="K41" s="40">
        <v>3125.74</v>
      </c>
      <c r="L41" s="39"/>
      <c r="M41" s="39"/>
      <c r="N41" s="40">
        <v>8883.25</v>
      </c>
      <c r="O41" s="50"/>
      <c r="P41" s="50"/>
      <c r="Q41" s="62"/>
      <c r="R41" s="63"/>
      <c r="S41" s="44"/>
      <c r="T41" s="44"/>
      <c r="U41" s="29"/>
      <c r="V41" s="29"/>
      <c r="W41" s="29"/>
      <c r="X41" s="29"/>
      <c r="Y41" s="29"/>
      <c r="Z41" s="45"/>
      <c r="AA41" s="29"/>
      <c r="AB41" s="29"/>
      <c r="AC41" s="45"/>
    </row>
    <row r="42" spans="2:29">
      <c r="Q42" s="66"/>
    </row>
    <row r="43" spans="2:29">
      <c r="B43" t="s">
        <v>42</v>
      </c>
      <c r="Q43" s="66"/>
    </row>
    <row r="44" spans="2:29">
      <c r="Q44" s="66"/>
    </row>
    <row r="45" spans="2:29">
      <c r="Q45" s="66"/>
    </row>
    <row r="46" spans="2:29">
      <c r="B46" t="s">
        <v>43</v>
      </c>
      <c r="Q46" s="66"/>
    </row>
    <row r="47" spans="2:29">
      <c r="Q47" s="66"/>
    </row>
    <row r="48" spans="2:29">
      <c r="Q48" s="66"/>
    </row>
    <row r="49" spans="17:17">
      <c r="Q49" s="66"/>
    </row>
    <row r="50" spans="17:17">
      <c r="Q50" s="66"/>
    </row>
    <row r="51" spans="17:17">
      <c r="Q51" s="66"/>
    </row>
    <row r="52" spans="17:17">
      <c r="Q52" s="66"/>
    </row>
    <row r="53" spans="17:17">
      <c r="Q53" s="66"/>
    </row>
    <row r="54" spans="17:17">
      <c r="Q54" s="66"/>
    </row>
    <row r="55" spans="17:17">
      <c r="Q55" s="66"/>
    </row>
    <row r="56" spans="17:17">
      <c r="Q56" s="66"/>
    </row>
    <row r="57" spans="17:17">
      <c r="Q57" s="66"/>
    </row>
    <row r="58" spans="17:17">
      <c r="Q58" s="66"/>
    </row>
    <row r="59" spans="17:17">
      <c r="Q59" s="66"/>
    </row>
    <row r="60" spans="17:17">
      <c r="Q60" s="66"/>
    </row>
    <row r="61" spans="17:17">
      <c r="Q61" s="66"/>
    </row>
    <row r="62" spans="17:17">
      <c r="Q62" s="66"/>
    </row>
    <row r="63" spans="17:17">
      <c r="Q63" s="66"/>
    </row>
    <row r="64" spans="17:17">
      <c r="Q64" s="66"/>
    </row>
    <row r="65" spans="17:17">
      <c r="Q65" s="66"/>
    </row>
    <row r="66" spans="17:17">
      <c r="Q66" s="66"/>
    </row>
    <row r="67" spans="17:17">
      <c r="Q67" s="66"/>
    </row>
    <row r="68" spans="17:17">
      <c r="Q68" s="66"/>
    </row>
    <row r="69" spans="17:17">
      <c r="Q69" s="66"/>
    </row>
    <row r="70" spans="17:17">
      <c r="Q70" s="66"/>
    </row>
    <row r="71" spans="17:17">
      <c r="Q71" s="66"/>
    </row>
    <row r="72" spans="17:17">
      <c r="Q72" s="66"/>
    </row>
    <row r="73" spans="17:17">
      <c r="Q73" s="66"/>
    </row>
    <row r="74" spans="17:17">
      <c r="Q74" s="66"/>
    </row>
    <row r="75" spans="17:17">
      <c r="Q75" s="66"/>
    </row>
    <row r="76" spans="17:17">
      <c r="Q76" s="66"/>
    </row>
    <row r="77" spans="17:17">
      <c r="Q77" s="66"/>
    </row>
    <row r="78" spans="17:17">
      <c r="Q78" s="66"/>
    </row>
    <row r="79" spans="17:17">
      <c r="Q79" s="66"/>
    </row>
    <row r="80" spans="17:17">
      <c r="Q80" s="66"/>
    </row>
    <row r="81" spans="17:17">
      <c r="Q81" s="66"/>
    </row>
    <row r="82" spans="17:17">
      <c r="Q82" s="66"/>
    </row>
    <row r="83" spans="17:17">
      <c r="Q83" s="66"/>
    </row>
    <row r="84" spans="17:17">
      <c r="Q84" s="66"/>
    </row>
    <row r="85" spans="17:17">
      <c r="Q85" s="66"/>
    </row>
    <row r="86" spans="17:17">
      <c r="Q86" s="66"/>
    </row>
    <row r="87" spans="17:17">
      <c r="Q87" s="66"/>
    </row>
    <row r="88" spans="17:17">
      <c r="Q88" s="66"/>
    </row>
    <row r="89" spans="17:17">
      <c r="Q89" s="66"/>
    </row>
    <row r="90" spans="17:17">
      <c r="Q90" s="66"/>
    </row>
    <row r="91" spans="17:17">
      <c r="Q91" s="66"/>
    </row>
    <row r="92" spans="17:17">
      <c r="Q92" s="66"/>
    </row>
    <row r="93" spans="17:17">
      <c r="Q93" s="66"/>
    </row>
    <row r="94" spans="17:17">
      <c r="Q94" s="66"/>
    </row>
    <row r="95" spans="17:17">
      <c r="Q95" s="66"/>
    </row>
    <row r="96" spans="17:17">
      <c r="Q96" s="66"/>
    </row>
    <row r="97" spans="17:17">
      <c r="Q97" s="66"/>
    </row>
    <row r="98" spans="17:17">
      <c r="Q98" s="66"/>
    </row>
    <row r="99" spans="17:17">
      <c r="Q99" s="66"/>
    </row>
    <row r="100" spans="17:17">
      <c r="Q100" s="66"/>
    </row>
    <row r="101" spans="17:17">
      <c r="Q101" s="66"/>
    </row>
    <row r="102" spans="17:17">
      <c r="Q102" s="66"/>
    </row>
    <row r="103" spans="17:17">
      <c r="Q103" s="66"/>
    </row>
    <row r="104" spans="17:17">
      <c r="Q104" s="66"/>
    </row>
    <row r="105" spans="17:17">
      <c r="Q105" s="66"/>
    </row>
    <row r="106" spans="17:17">
      <c r="Q106" s="66"/>
    </row>
    <row r="107" spans="17:17">
      <c r="Q107" s="66"/>
    </row>
    <row r="108" spans="17:17">
      <c r="Q108" s="66"/>
    </row>
  </sheetData>
  <mergeCells count="2">
    <mergeCell ref="B2:S2"/>
    <mergeCell ref="B3:S3"/>
  </mergeCells>
  <pageMargins left="0.28999999999999998" right="0.28000000000000003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год.отч.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2015-03-29T07:09:37Z</dcterms:created>
  <dcterms:modified xsi:type="dcterms:W3CDTF">2015-03-29T07:10:00Z</dcterms:modified>
</cp:coreProperties>
</file>